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B75" i="1"/>
  <c r="G74" i="1"/>
  <c r="G73" i="1"/>
  <c r="G75" i="1" s="1"/>
  <c r="C73" i="1"/>
  <c r="C75" i="1" s="1"/>
  <c r="G68" i="1"/>
  <c r="G67" i="1" s="1"/>
  <c r="C68" i="1"/>
  <c r="F67" i="1"/>
  <c r="E67" i="1"/>
  <c r="D67" i="1"/>
  <c r="C67" i="1"/>
  <c r="B67" i="1"/>
  <c r="G63" i="1"/>
  <c r="G62" i="1"/>
  <c r="G61" i="1"/>
  <c r="G59" i="1" s="1"/>
  <c r="G60" i="1"/>
  <c r="F59" i="1"/>
  <c r="E59" i="1"/>
  <c r="E65" i="1" s="1"/>
  <c r="D59" i="1"/>
  <c r="C59" i="1"/>
  <c r="B59" i="1"/>
  <c r="G58" i="1"/>
  <c r="G57" i="1"/>
  <c r="C57" i="1"/>
  <c r="C54" i="1" s="1"/>
  <c r="G56" i="1"/>
  <c r="G55" i="1"/>
  <c r="G54" i="1" s="1"/>
  <c r="F54" i="1"/>
  <c r="E54" i="1"/>
  <c r="D54" i="1"/>
  <c r="B54" i="1"/>
  <c r="G53" i="1"/>
  <c r="G52" i="1"/>
  <c r="G51" i="1"/>
  <c r="G50" i="1"/>
  <c r="G49" i="1"/>
  <c r="C49" i="1"/>
  <c r="G48" i="1"/>
  <c r="C48" i="1"/>
  <c r="C45" i="1" s="1"/>
  <c r="G47" i="1"/>
  <c r="G46" i="1"/>
  <c r="G45" i="1" s="1"/>
  <c r="G65" i="1" s="1"/>
  <c r="F45" i="1"/>
  <c r="F65" i="1" s="1"/>
  <c r="E45" i="1"/>
  <c r="D45" i="1"/>
  <c r="D65" i="1" s="1"/>
  <c r="B45" i="1"/>
  <c r="B65" i="1" s="1"/>
  <c r="G39" i="1"/>
  <c r="G38" i="1"/>
  <c r="G37" i="1"/>
  <c r="F37" i="1"/>
  <c r="E37" i="1"/>
  <c r="D37" i="1"/>
  <c r="C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B16" i="1"/>
  <c r="B41" i="1" s="1"/>
  <c r="G15" i="1"/>
  <c r="G14" i="1"/>
  <c r="G13" i="1"/>
  <c r="G12" i="1"/>
  <c r="G11" i="1"/>
  <c r="G10" i="1"/>
  <c r="G9" i="1"/>
  <c r="A4" i="1"/>
  <c r="A2" i="1"/>
  <c r="B70" i="1" l="1"/>
  <c r="C65" i="1"/>
  <c r="C70" i="1" s="1"/>
  <c r="G41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<sst xmlns="http://schemas.openxmlformats.org/spreadsheetml/2006/main" count="73" uniqueCount="73">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</sst>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6" t="str">
        <f>TRIMESTRE</f>
        <v>Del 1 de enero al 30 de septiembre de 2022 (b)</v>
      </c>
      <c r="B4" s="7"/>
      <c r="C4" s="7"/>
      <c r="D4" s="7"/>
      <c r="E4" s="7"/>
      <c r="F4" s="7"/>
      <c r="G4" s="8"/>
    </row>
    <row r="5" spans="1:8" ht="14.4" x14ac:dyDescent="0.3">
      <c r="A5" s="9" t="s">
        <v>2</v>
      </c>
      <c r="B5" s="10"/>
      <c r="C5" s="10"/>
      <c r="D5" s="10"/>
      <c r="E5" s="10"/>
      <c r="F5" s="10"/>
      <c r="G5" s="11"/>
    </row>
    <row r="6" spans="1:8" ht="14.4" x14ac:dyDescent="0.3">
      <c r="A6" s="12" t="s">
        <v>3</v>
      </c>
      <c r="B6" s="13" t="s">
        <v>4</v>
      </c>
      <c r="C6" s="13"/>
      <c r="D6" s="13"/>
      <c r="E6" s="13"/>
      <c r="F6" s="13"/>
      <c r="G6" s="13" t="s">
        <v>5</v>
      </c>
    </row>
    <row r="7" spans="1:8" ht="28.8" x14ac:dyDescent="0.3">
      <c r="A7" s="14"/>
      <c r="B7" s="15" t="s">
        <v>6</v>
      </c>
      <c r="C7" s="16" t="s">
        <v>7</v>
      </c>
      <c r="D7" s="15" t="s">
        <v>8</v>
      </c>
      <c r="E7" s="15" t="s">
        <v>9</v>
      </c>
      <c r="F7" s="15" t="s">
        <v>10</v>
      </c>
      <c r="G7" s="13"/>
    </row>
    <row r="8" spans="1:8" ht="14.4" x14ac:dyDescent="0.3">
      <c r="A8" s="17" t="s">
        <v>11</v>
      </c>
      <c r="B8" s="18"/>
      <c r="C8" s="18"/>
      <c r="D8" s="18"/>
      <c r="E8" s="18"/>
      <c r="F8" s="18"/>
      <c r="G8" s="18"/>
    </row>
    <row r="9" spans="1:8" ht="14.4" x14ac:dyDescent="0.3">
      <c r="A9" s="19" t="s">
        <v>12</v>
      </c>
      <c r="B9" s="20">
        <v>130945734.68000001</v>
      </c>
      <c r="C9" s="20">
        <v>21856501.919999987</v>
      </c>
      <c r="D9" s="20">
        <v>152802236.59999999</v>
      </c>
      <c r="E9" s="20">
        <v>138009829.44999999</v>
      </c>
      <c r="F9" s="20">
        <v>138009829.44999999</v>
      </c>
      <c r="G9" s="20">
        <f>F9-B9</f>
        <v>7064094.7699999809</v>
      </c>
      <c r="H9" s="21"/>
    </row>
    <row r="10" spans="1:8" ht="14.4" x14ac:dyDescent="0.3">
      <c r="A10" s="19" t="s">
        <v>13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f t="shared" ref="G10:G15" si="0">F10-B10</f>
        <v>0</v>
      </c>
    </row>
    <row r="11" spans="1:8" ht="14.4" x14ac:dyDescent="0.3">
      <c r="A11" s="19" t="s">
        <v>14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f t="shared" si="0"/>
        <v>0</v>
      </c>
    </row>
    <row r="12" spans="1:8" ht="14.4" x14ac:dyDescent="0.3">
      <c r="A12" s="19" t="s">
        <v>15</v>
      </c>
      <c r="B12" s="20">
        <v>46167304.909999996</v>
      </c>
      <c r="C12" s="20">
        <v>9104985.1200000048</v>
      </c>
      <c r="D12" s="20">
        <v>55272290.030000001</v>
      </c>
      <c r="E12" s="20">
        <v>40756588.600000001</v>
      </c>
      <c r="F12" s="20">
        <v>40756588.600000001</v>
      </c>
      <c r="G12" s="20">
        <f t="shared" si="0"/>
        <v>-5410716.3099999949</v>
      </c>
    </row>
    <row r="13" spans="1:8" ht="14.4" x14ac:dyDescent="0.3">
      <c r="A13" s="19" t="s">
        <v>16</v>
      </c>
      <c r="B13" s="20">
        <v>420744.81</v>
      </c>
      <c r="C13" s="20">
        <v>2787557.83</v>
      </c>
      <c r="D13" s="20">
        <v>3208302.64</v>
      </c>
      <c r="E13" s="20">
        <v>3913962.15</v>
      </c>
      <c r="F13" s="20">
        <v>3913962.15</v>
      </c>
      <c r="G13" s="20">
        <f t="shared" si="0"/>
        <v>3493217.34</v>
      </c>
    </row>
    <row r="14" spans="1:8" ht="14.4" x14ac:dyDescent="0.3">
      <c r="A14" s="19" t="s">
        <v>17</v>
      </c>
      <c r="B14" s="20">
        <v>5143330.5599999996</v>
      </c>
      <c r="C14" s="20">
        <v>7730685.54</v>
      </c>
      <c r="D14" s="20">
        <v>12874016.1</v>
      </c>
      <c r="E14" s="20">
        <v>9509902.4499999993</v>
      </c>
      <c r="F14" s="20">
        <v>9509902.4499999993</v>
      </c>
      <c r="G14" s="20">
        <f t="shared" si="0"/>
        <v>4366571.8899999997</v>
      </c>
    </row>
    <row r="15" spans="1:8" ht="14.4" x14ac:dyDescent="0.3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f t="shared" si="0"/>
        <v>0</v>
      </c>
    </row>
    <row r="16" spans="1:8" ht="14.4" x14ac:dyDescent="0.3">
      <c r="A16" s="22" t="s">
        <v>19</v>
      </c>
      <c r="B16" s="20">
        <f>SUM(B17:B27)</f>
        <v>273756945.63999999</v>
      </c>
      <c r="C16" s="20">
        <f t="shared" ref="C16:F16" si="1">SUM(C17:C27)</f>
        <v>44926657.25999999</v>
      </c>
      <c r="D16" s="20">
        <f t="shared" si="1"/>
        <v>318683602.89999998</v>
      </c>
      <c r="E16" s="20">
        <f t="shared" si="1"/>
        <v>247766542.60999998</v>
      </c>
      <c r="F16" s="20">
        <f t="shared" si="1"/>
        <v>247225730.74999997</v>
      </c>
      <c r="G16" s="20">
        <f>SUM(G17:G27)</f>
        <v>-26531214.890000008</v>
      </c>
    </row>
    <row r="17" spans="1:7" ht="14.4" x14ac:dyDescent="0.3">
      <c r="A17" s="23" t="s">
        <v>20</v>
      </c>
      <c r="B17" s="20">
        <v>173764583.28</v>
      </c>
      <c r="C17" s="20">
        <v>27858058.389999986</v>
      </c>
      <c r="D17" s="20">
        <v>201622641.66999999</v>
      </c>
      <c r="E17" s="20">
        <v>156045312.47</v>
      </c>
      <c r="F17" s="20">
        <v>156045312.47</v>
      </c>
      <c r="G17" s="20">
        <f>F17-B17</f>
        <v>-17719270.810000002</v>
      </c>
    </row>
    <row r="18" spans="1:7" ht="14.4" x14ac:dyDescent="0.3">
      <c r="A18" s="23" t="s">
        <v>21</v>
      </c>
      <c r="B18" s="20">
        <v>45655530.950000003</v>
      </c>
      <c r="C18" s="20">
        <v>4844077.1400000006</v>
      </c>
      <c r="D18" s="20">
        <v>50499608.090000004</v>
      </c>
      <c r="E18" s="20">
        <v>39403097.109999999</v>
      </c>
      <c r="F18" s="20">
        <v>39403097.109999999</v>
      </c>
      <c r="G18" s="20">
        <f t="shared" ref="G18:G27" si="2">F18-B18</f>
        <v>-6252433.8400000036</v>
      </c>
    </row>
    <row r="19" spans="1:7" ht="14.4" x14ac:dyDescent="0.3">
      <c r="A19" s="23" t="s">
        <v>22</v>
      </c>
      <c r="B19" s="20">
        <v>13018463.01</v>
      </c>
      <c r="C19" s="20">
        <v>843262.99000000022</v>
      </c>
      <c r="D19" s="20">
        <v>13861726</v>
      </c>
      <c r="E19" s="20">
        <v>16199363.359999999</v>
      </c>
      <c r="F19" s="20">
        <v>15658551.5</v>
      </c>
      <c r="G19" s="20">
        <f t="shared" si="2"/>
        <v>2640088.4900000002</v>
      </c>
    </row>
    <row r="20" spans="1:7" ht="14.4" x14ac:dyDescent="0.3">
      <c r="A20" s="23" t="s">
        <v>23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 t="shared" si="2"/>
        <v>0</v>
      </c>
    </row>
    <row r="21" spans="1:7" ht="14.4" x14ac:dyDescent="0.3">
      <c r="A21" s="23" t="s">
        <v>24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2"/>
        <v>0</v>
      </c>
    </row>
    <row r="22" spans="1:7" ht="14.4" x14ac:dyDescent="0.3">
      <c r="A22" s="23" t="s">
        <v>25</v>
      </c>
      <c r="B22" s="20">
        <v>2930788.39</v>
      </c>
      <c r="C22" s="20">
        <v>-99009.39000000013</v>
      </c>
      <c r="D22" s="20">
        <v>2831779</v>
      </c>
      <c r="E22" s="20">
        <v>2651566.54</v>
      </c>
      <c r="F22" s="20">
        <v>2651566.54</v>
      </c>
      <c r="G22" s="20">
        <f t="shared" si="2"/>
        <v>-279221.85000000009</v>
      </c>
    </row>
    <row r="23" spans="1:7" ht="14.4" x14ac:dyDescent="0.3">
      <c r="A23" s="23" t="s">
        <v>26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2"/>
        <v>0</v>
      </c>
    </row>
    <row r="24" spans="1:7" ht="14.4" x14ac:dyDescent="0.3">
      <c r="A24" s="23" t="s">
        <v>27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2"/>
        <v>0</v>
      </c>
    </row>
    <row r="25" spans="1:7" ht="14.4" x14ac:dyDescent="0.3">
      <c r="A25" s="23" t="s">
        <v>28</v>
      </c>
      <c r="B25" s="20">
        <v>3987295.09</v>
      </c>
      <c r="C25" s="20">
        <v>102050.91000000015</v>
      </c>
      <c r="D25" s="20">
        <v>4089346</v>
      </c>
      <c r="E25" s="20">
        <v>2948503.13</v>
      </c>
      <c r="F25" s="20">
        <v>2948503.13</v>
      </c>
      <c r="G25" s="20">
        <f t="shared" si="2"/>
        <v>-1038791.96</v>
      </c>
    </row>
    <row r="26" spans="1:7" ht="14.4" x14ac:dyDescent="0.3">
      <c r="A26" s="23" t="s">
        <v>29</v>
      </c>
      <c r="B26" s="20">
        <v>34400284.920000002</v>
      </c>
      <c r="C26" s="20">
        <v>11378217.219999999</v>
      </c>
      <c r="D26" s="20">
        <v>45778502.140000001</v>
      </c>
      <c r="E26" s="20">
        <v>30518700</v>
      </c>
      <c r="F26" s="20">
        <v>30518700</v>
      </c>
      <c r="G26" s="20">
        <f t="shared" si="2"/>
        <v>-3881584.9200000018</v>
      </c>
    </row>
    <row r="27" spans="1:7" ht="14.4" x14ac:dyDescent="0.3">
      <c r="A27" s="23" t="s">
        <v>30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f t="shared" si="2"/>
        <v>0</v>
      </c>
    </row>
    <row r="28" spans="1:7" ht="14.4" x14ac:dyDescent="0.3">
      <c r="A28" s="19" t="s">
        <v>31</v>
      </c>
      <c r="B28" s="20">
        <f>SUM(B29:B33)</f>
        <v>4607692.5999999996</v>
      </c>
      <c r="C28" s="20">
        <f t="shared" ref="C28:G28" si="3">SUM(C29:C33)</f>
        <v>-127710.62000000011</v>
      </c>
      <c r="D28" s="20">
        <f t="shared" si="3"/>
        <v>4479981.9800000004</v>
      </c>
      <c r="E28" s="20">
        <f t="shared" si="3"/>
        <v>4021261.6800000006</v>
      </c>
      <c r="F28" s="20">
        <f t="shared" si="3"/>
        <v>3973749.66</v>
      </c>
      <c r="G28" s="20">
        <f t="shared" si="3"/>
        <v>-633942.94000000006</v>
      </c>
    </row>
    <row r="29" spans="1:7" ht="14.4" x14ac:dyDescent="0.3">
      <c r="A29" s="23" t="s">
        <v>32</v>
      </c>
      <c r="B29" s="20">
        <v>20070.98</v>
      </c>
      <c r="C29" s="20">
        <v>0</v>
      </c>
      <c r="D29" s="20">
        <v>20070.98</v>
      </c>
      <c r="E29" s="20">
        <v>6058.12</v>
      </c>
      <c r="F29" s="20">
        <v>6058.12</v>
      </c>
      <c r="G29" s="20">
        <f>F29-B29</f>
        <v>-14012.86</v>
      </c>
    </row>
    <row r="30" spans="1:7" ht="14.4" x14ac:dyDescent="0.3">
      <c r="A30" s="23" t="s">
        <v>33</v>
      </c>
      <c r="B30" s="20">
        <v>587260.31999999995</v>
      </c>
      <c r="C30" s="20">
        <v>13504.680000000051</v>
      </c>
      <c r="D30" s="20">
        <v>600765</v>
      </c>
      <c r="E30" s="20">
        <v>332584.14</v>
      </c>
      <c r="F30" s="20">
        <v>332584.14</v>
      </c>
      <c r="G30" s="20">
        <f>F30-B30</f>
        <v>-254676.17999999993</v>
      </c>
    </row>
    <row r="31" spans="1:7" ht="14.4" x14ac:dyDescent="0.3">
      <c r="A31" s="23" t="s">
        <v>34</v>
      </c>
      <c r="B31" s="20">
        <v>2712395.24</v>
      </c>
      <c r="C31" s="20">
        <v>-158693.24000000022</v>
      </c>
      <c r="D31" s="20">
        <v>2553702</v>
      </c>
      <c r="E31" s="20">
        <v>2389496.56</v>
      </c>
      <c r="F31" s="20">
        <v>2341984.54</v>
      </c>
      <c r="G31" s="20">
        <f t="shared" ref="G31:G34" si="4">F31-B31</f>
        <v>-370410.70000000019</v>
      </c>
    </row>
    <row r="32" spans="1:7" ht="14.4" x14ac:dyDescent="0.3">
      <c r="A32" s="23" t="s">
        <v>35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 t="shared" si="4"/>
        <v>0</v>
      </c>
    </row>
    <row r="33" spans="1:8" ht="14.4" x14ac:dyDescent="0.3">
      <c r="A33" s="23" t="s">
        <v>36</v>
      </c>
      <c r="B33" s="20">
        <v>1287966.06</v>
      </c>
      <c r="C33" s="20">
        <v>17477.940000000061</v>
      </c>
      <c r="D33" s="20">
        <v>1305444</v>
      </c>
      <c r="E33" s="20">
        <v>1293122.8600000001</v>
      </c>
      <c r="F33" s="20">
        <v>1293122.8600000001</v>
      </c>
      <c r="G33" s="20">
        <f t="shared" si="4"/>
        <v>5156.8000000000466</v>
      </c>
    </row>
    <row r="34" spans="1:8" ht="14.4" x14ac:dyDescent="0.3">
      <c r="A34" s="19" t="s">
        <v>37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f t="shared" si="4"/>
        <v>0</v>
      </c>
    </row>
    <row r="35" spans="1:8" ht="14.4" x14ac:dyDescent="0.3">
      <c r="A35" s="19" t="s">
        <v>38</v>
      </c>
      <c r="B35" s="20">
        <f>B36</f>
        <v>0</v>
      </c>
      <c r="C35" s="20">
        <f t="shared" ref="C35:F35" si="5">C36</f>
        <v>2868866.26</v>
      </c>
      <c r="D35" s="20">
        <f t="shared" si="5"/>
        <v>2868866.26</v>
      </c>
      <c r="E35" s="20">
        <f t="shared" si="5"/>
        <v>845685.9</v>
      </c>
      <c r="F35" s="20">
        <f t="shared" si="5"/>
        <v>845685.9</v>
      </c>
      <c r="G35" s="20">
        <f>G36</f>
        <v>845685.9</v>
      </c>
    </row>
    <row r="36" spans="1:8" ht="14.4" x14ac:dyDescent="0.3">
      <c r="A36" s="23" t="s">
        <v>39</v>
      </c>
      <c r="B36" s="20">
        <v>0</v>
      </c>
      <c r="C36" s="20">
        <v>2868866.26</v>
      </c>
      <c r="D36" s="20">
        <v>2868866.26</v>
      </c>
      <c r="E36" s="20">
        <v>845685.9</v>
      </c>
      <c r="F36" s="20">
        <v>845685.9</v>
      </c>
      <c r="G36" s="20">
        <f>F36-B36</f>
        <v>845685.9</v>
      </c>
    </row>
    <row r="37" spans="1:8" ht="14.4" x14ac:dyDescent="0.3">
      <c r="A37" s="19" t="s">
        <v>40</v>
      </c>
      <c r="B37" s="20">
        <f>B38+B39</f>
        <v>0</v>
      </c>
      <c r="C37" s="20">
        <f t="shared" ref="C37:G37" si="6">C38+C39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 t="shared" si="6"/>
        <v>0</v>
      </c>
    </row>
    <row r="38" spans="1:8" ht="14.4" x14ac:dyDescent="0.3">
      <c r="A38" s="23" t="s">
        <v>41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F38-B38</f>
        <v>0</v>
      </c>
    </row>
    <row r="39" spans="1:8" ht="14.4" x14ac:dyDescent="0.3">
      <c r="A39" s="23" t="s">
        <v>42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>F39-B39</f>
        <v>0</v>
      </c>
    </row>
    <row r="40" spans="1:8" ht="14.4" x14ac:dyDescent="0.3">
      <c r="A40" s="24"/>
      <c r="B40" s="20"/>
      <c r="C40" s="20"/>
      <c r="D40" s="20"/>
      <c r="E40" s="20"/>
      <c r="F40" s="20"/>
      <c r="G40" s="20"/>
    </row>
    <row r="41" spans="1:8" ht="14.4" x14ac:dyDescent="0.3">
      <c r="A41" s="25" t="s">
        <v>43</v>
      </c>
      <c r="B41" s="26">
        <f>SUM(B9,B10,B11,B12,B13,B14,B15,B16,B28,B34,B35,B37)</f>
        <v>461041753.20000005</v>
      </c>
      <c r="C41" s="26">
        <f t="shared" ref="C41:E41" si="7">SUM(C9,C10,C11,C12,C13,C14,C15,C16,C28,C34,C35,C37)</f>
        <v>89147543.309999987</v>
      </c>
      <c r="D41" s="26">
        <f t="shared" si="7"/>
        <v>550189296.50999999</v>
      </c>
      <c r="E41" s="26">
        <f t="shared" si="7"/>
        <v>444823772.83999997</v>
      </c>
      <c r="F41" s="26">
        <f>SUM(F9,F10,F11,F12,F13,F14,F15,F16,F28,F34,F35,F37)</f>
        <v>444235448.95999998</v>
      </c>
      <c r="G41" s="26">
        <f>SUM(G9,G10,G11,G12,G13,G14,G15,G16,G28,G34,G35,G37)</f>
        <v>-16806304.240000024</v>
      </c>
    </row>
    <row r="42" spans="1:8" ht="14.4" x14ac:dyDescent="0.3">
      <c r="A42" s="25" t="s">
        <v>44</v>
      </c>
      <c r="B42" s="27"/>
      <c r="C42" s="27"/>
      <c r="D42" s="27"/>
      <c r="E42" s="27"/>
      <c r="F42" s="27"/>
      <c r="G42" s="26">
        <f>IF(G41&gt;0,G41,0)</f>
        <v>0</v>
      </c>
      <c r="H42" s="21"/>
    </row>
    <row r="43" spans="1:8" ht="14.4" x14ac:dyDescent="0.3">
      <c r="A43" s="24"/>
      <c r="B43" s="24"/>
      <c r="C43" s="24"/>
      <c r="D43" s="24"/>
      <c r="E43" s="24"/>
      <c r="F43" s="24"/>
      <c r="G43" s="24"/>
    </row>
    <row r="44" spans="1:8" ht="14.4" x14ac:dyDescent="0.3">
      <c r="A44" s="25" t="s">
        <v>45</v>
      </c>
      <c r="B44" s="24"/>
      <c r="C44" s="24"/>
      <c r="D44" s="24"/>
      <c r="E44" s="24"/>
      <c r="F44" s="24"/>
      <c r="G44" s="24"/>
    </row>
    <row r="45" spans="1:8" ht="14.4" x14ac:dyDescent="0.3">
      <c r="A45" s="19" t="s">
        <v>46</v>
      </c>
      <c r="B45" s="20">
        <f>SUM(B46:B53)</f>
        <v>224583027.12</v>
      </c>
      <c r="C45" s="20">
        <f t="shared" ref="C45:G45" si="8">SUM(C46:C53)</f>
        <v>12468873.399999991</v>
      </c>
      <c r="D45" s="20">
        <f t="shared" si="8"/>
        <v>237051900.51999998</v>
      </c>
      <c r="E45" s="20">
        <f t="shared" si="8"/>
        <v>190631009.00999999</v>
      </c>
      <c r="F45" s="20">
        <f t="shared" si="8"/>
        <v>190631009.00999999</v>
      </c>
      <c r="G45" s="20">
        <f t="shared" si="8"/>
        <v>-33952018.109999999</v>
      </c>
    </row>
    <row r="46" spans="1:8" ht="14.4" x14ac:dyDescent="0.3">
      <c r="A46" s="28" t="s">
        <v>47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>F46-B46</f>
        <v>0</v>
      </c>
    </row>
    <row r="47" spans="1:8" ht="14.4" x14ac:dyDescent="0.3">
      <c r="A47" s="28" t="s">
        <v>48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f t="shared" ref="G47:G53" si="9">F47-B47</f>
        <v>0</v>
      </c>
    </row>
    <row r="48" spans="1:8" ht="14.4" x14ac:dyDescent="0.3">
      <c r="A48" s="28" t="s">
        <v>49</v>
      </c>
      <c r="B48" s="29">
        <v>87600537</v>
      </c>
      <c r="C48" s="29">
        <f>D48-B48</f>
        <v>-2729067.4800000042</v>
      </c>
      <c r="D48" s="29">
        <v>84871469.519999996</v>
      </c>
      <c r="E48" s="29">
        <v>76425059.760000005</v>
      </c>
      <c r="F48" s="29">
        <v>76425059.760000005</v>
      </c>
      <c r="G48" s="20">
        <f t="shared" si="9"/>
        <v>-11175477.239999995</v>
      </c>
    </row>
    <row r="49" spans="1:7" ht="28.8" x14ac:dyDescent="0.3">
      <c r="A49" s="28" t="s">
        <v>50</v>
      </c>
      <c r="B49" s="29">
        <v>136982490.12</v>
      </c>
      <c r="C49" s="29">
        <f>D49-B49</f>
        <v>15197940.879999995</v>
      </c>
      <c r="D49" s="29">
        <v>152180431</v>
      </c>
      <c r="E49" s="29">
        <v>114205949.25</v>
      </c>
      <c r="F49" s="29">
        <v>114205949.25</v>
      </c>
      <c r="G49" s="20">
        <f t="shared" si="9"/>
        <v>-22776540.870000005</v>
      </c>
    </row>
    <row r="50" spans="1:7" ht="14.4" x14ac:dyDescent="0.3">
      <c r="A50" s="28" t="s">
        <v>51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9"/>
        <v>0</v>
      </c>
    </row>
    <row r="51" spans="1:7" ht="14.4" x14ac:dyDescent="0.3">
      <c r="A51" s="28" t="s">
        <v>52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9"/>
        <v>0</v>
      </c>
    </row>
    <row r="52" spans="1:7" ht="14.4" x14ac:dyDescent="0.3">
      <c r="A52" s="30" t="s">
        <v>53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9"/>
        <v>0</v>
      </c>
    </row>
    <row r="53" spans="1:7" ht="14.4" x14ac:dyDescent="0.3">
      <c r="A53" s="23" t="s">
        <v>54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f t="shared" si="9"/>
        <v>0</v>
      </c>
    </row>
    <row r="54" spans="1:7" ht="14.4" x14ac:dyDescent="0.3">
      <c r="A54" s="19" t="s">
        <v>55</v>
      </c>
      <c r="B54" s="20">
        <f>SUM(B55:B58)</f>
        <v>1961930.4</v>
      </c>
      <c r="C54" s="20">
        <f t="shared" ref="C54:G54" si="10">SUM(C55:C58)</f>
        <v>35812080.020000003</v>
      </c>
      <c r="D54" s="20">
        <f t="shared" si="10"/>
        <v>37774010.420000002</v>
      </c>
      <c r="E54" s="20">
        <f t="shared" si="10"/>
        <v>14802920.59</v>
      </c>
      <c r="F54" s="20">
        <f t="shared" si="10"/>
        <v>3984134.38</v>
      </c>
      <c r="G54" s="20">
        <f t="shared" si="10"/>
        <v>2022203.98</v>
      </c>
    </row>
    <row r="55" spans="1:7" ht="14.4" x14ac:dyDescent="0.3">
      <c r="A55" s="30" t="s">
        <v>56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>F55-B55</f>
        <v>0</v>
      </c>
    </row>
    <row r="56" spans="1:7" ht="14.4" x14ac:dyDescent="0.3">
      <c r="A56" s="28" t="s">
        <v>57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ref="G56:G58" si="11">F56-B56</f>
        <v>0</v>
      </c>
    </row>
    <row r="57" spans="1:7" ht="14.4" x14ac:dyDescent="0.3">
      <c r="A57" s="28" t="s">
        <v>58</v>
      </c>
      <c r="B57" s="29">
        <v>1961930.4</v>
      </c>
      <c r="C57" s="29">
        <f>D57-B57</f>
        <v>35812080.020000003</v>
      </c>
      <c r="D57" s="29">
        <v>37774010.420000002</v>
      </c>
      <c r="E57" s="29">
        <v>14802920.59</v>
      </c>
      <c r="F57" s="29">
        <v>3984134.38</v>
      </c>
      <c r="G57" s="20">
        <f t="shared" si="11"/>
        <v>2022203.98</v>
      </c>
    </row>
    <row r="58" spans="1:7" ht="14.4" x14ac:dyDescent="0.3">
      <c r="A58" s="30" t="s">
        <v>59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f t="shared" si="11"/>
        <v>0</v>
      </c>
    </row>
    <row r="59" spans="1:7" ht="14.4" x14ac:dyDescent="0.3">
      <c r="A59" s="19" t="s">
        <v>60</v>
      </c>
      <c r="B59" s="20">
        <f>SUM(B60:B61)</f>
        <v>0</v>
      </c>
      <c r="C59" s="20">
        <f t="shared" ref="C59:G59" si="12">SUM(C60:C61)</f>
        <v>0</v>
      </c>
      <c r="D59" s="20">
        <f t="shared" si="12"/>
        <v>0</v>
      </c>
      <c r="E59" s="20">
        <f t="shared" si="12"/>
        <v>0</v>
      </c>
      <c r="F59" s="20">
        <f t="shared" si="12"/>
        <v>0</v>
      </c>
      <c r="G59" s="20">
        <f t="shared" si="12"/>
        <v>0</v>
      </c>
    </row>
    <row r="60" spans="1:7" ht="14.4" x14ac:dyDescent="0.3">
      <c r="A60" s="28" t="s">
        <v>61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>F60-B60</f>
        <v>0</v>
      </c>
    </row>
    <row r="61" spans="1:7" ht="14.4" x14ac:dyDescent="0.3">
      <c r="A61" s="28" t="s">
        <v>62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f>F61-B61</f>
        <v>0</v>
      </c>
    </row>
    <row r="62" spans="1:7" ht="14.4" x14ac:dyDescent="0.3">
      <c r="A62" s="19" t="s">
        <v>63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>F62-B62</f>
        <v>0</v>
      </c>
    </row>
    <row r="63" spans="1:7" ht="14.4" x14ac:dyDescent="0.3">
      <c r="A63" s="19" t="s">
        <v>64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f>F63-B63</f>
        <v>0</v>
      </c>
    </row>
    <row r="64" spans="1:7" ht="14.4" x14ac:dyDescent="0.3">
      <c r="A64" s="24"/>
      <c r="B64" s="24"/>
      <c r="C64" s="24"/>
      <c r="D64" s="24"/>
      <c r="E64" s="24"/>
      <c r="F64" s="24"/>
      <c r="G64" s="24"/>
    </row>
    <row r="65" spans="1:7" ht="14.4" x14ac:dyDescent="0.3">
      <c r="A65" s="25" t="s">
        <v>65</v>
      </c>
      <c r="B65" s="26">
        <f>B45+B54+B59+B62+B63</f>
        <v>226544957.52000001</v>
      </c>
      <c r="C65" s="26">
        <f t="shared" ref="C65:G65" si="13">C45+C54+C59+C62+C63</f>
        <v>48280953.419999994</v>
      </c>
      <c r="D65" s="26">
        <f t="shared" si="13"/>
        <v>274825910.94</v>
      </c>
      <c r="E65" s="26">
        <f t="shared" si="13"/>
        <v>205433929.59999999</v>
      </c>
      <c r="F65" s="26">
        <f t="shared" si="13"/>
        <v>194615143.38999999</v>
      </c>
      <c r="G65" s="26">
        <f t="shared" si="13"/>
        <v>-31929814.129999999</v>
      </c>
    </row>
    <row r="66" spans="1:7" ht="14.4" x14ac:dyDescent="0.3">
      <c r="A66" s="24"/>
      <c r="B66" s="24"/>
      <c r="C66" s="24"/>
      <c r="D66" s="24"/>
      <c r="E66" s="24"/>
      <c r="F66" s="24"/>
      <c r="G66" s="24"/>
    </row>
    <row r="67" spans="1:7" ht="14.4" x14ac:dyDescent="0.3">
      <c r="A67" s="25" t="s">
        <v>66</v>
      </c>
      <c r="B67" s="26">
        <f>B68</f>
        <v>35000000</v>
      </c>
      <c r="C67" s="26">
        <f t="shared" ref="C67:G67" si="14">C68</f>
        <v>306290.00999999791</v>
      </c>
      <c r="D67" s="26">
        <f t="shared" si="14"/>
        <v>35306290.009999998</v>
      </c>
      <c r="E67" s="26">
        <f t="shared" si="14"/>
        <v>0</v>
      </c>
      <c r="F67" s="26">
        <f t="shared" si="14"/>
        <v>0</v>
      </c>
      <c r="G67" s="26">
        <f t="shared" si="14"/>
        <v>-35000000</v>
      </c>
    </row>
    <row r="68" spans="1:7" ht="14.4" x14ac:dyDescent="0.3">
      <c r="A68" s="19" t="s">
        <v>67</v>
      </c>
      <c r="B68" s="20">
        <v>35000000</v>
      </c>
      <c r="C68" s="29">
        <f>D68-B68</f>
        <v>306290.00999999791</v>
      </c>
      <c r="D68" s="29">
        <v>35306290.009999998</v>
      </c>
      <c r="E68" s="20">
        <v>0</v>
      </c>
      <c r="F68" s="20">
        <v>0</v>
      </c>
      <c r="G68" s="20">
        <f>F68-B68</f>
        <v>-35000000</v>
      </c>
    </row>
    <row r="69" spans="1:7" ht="14.4" x14ac:dyDescent="0.3">
      <c r="A69" s="24"/>
      <c r="B69" s="24"/>
      <c r="C69" s="24"/>
      <c r="D69" s="24"/>
      <c r="E69" s="24"/>
      <c r="F69" s="24"/>
      <c r="G69" s="24"/>
    </row>
    <row r="70" spans="1:7" ht="14.4" x14ac:dyDescent="0.3">
      <c r="A70" s="25" t="s">
        <v>68</v>
      </c>
      <c r="B70" s="26">
        <f>B41+B65+B67</f>
        <v>722586710.72000003</v>
      </c>
      <c r="C70" s="26">
        <f t="shared" ref="C70:G70" si="15">C41+C65+C67</f>
        <v>137734786.73999998</v>
      </c>
      <c r="D70" s="26">
        <f t="shared" si="15"/>
        <v>860321497.46000004</v>
      </c>
      <c r="E70" s="26">
        <f t="shared" si="15"/>
        <v>650257702.43999994</v>
      </c>
      <c r="F70" s="26">
        <f t="shared" si="15"/>
        <v>638850592.3499999</v>
      </c>
      <c r="G70" s="26">
        <f t="shared" si="15"/>
        <v>-83736118.37000002</v>
      </c>
    </row>
    <row r="71" spans="1:7" ht="14.4" x14ac:dyDescent="0.3">
      <c r="A71" s="24"/>
      <c r="B71" s="24"/>
      <c r="C71" s="24"/>
      <c r="D71" s="24"/>
      <c r="E71" s="24"/>
      <c r="F71" s="24"/>
      <c r="G71" s="24"/>
    </row>
    <row r="72" spans="1:7" ht="14.4" x14ac:dyDescent="0.3">
      <c r="A72" s="25" t="s">
        <v>69</v>
      </c>
      <c r="B72" s="24"/>
      <c r="C72" s="24"/>
      <c r="D72" s="24"/>
      <c r="E72" s="24"/>
      <c r="F72" s="24"/>
      <c r="G72" s="24"/>
    </row>
    <row r="73" spans="1:7" ht="14.4" x14ac:dyDescent="0.3">
      <c r="A73" s="31" t="s">
        <v>70</v>
      </c>
      <c r="B73" s="20">
        <v>35000000</v>
      </c>
      <c r="C73" s="29">
        <f>D73-B73</f>
        <v>306290.00999999791</v>
      </c>
      <c r="D73" s="29">
        <v>35306290.009999998</v>
      </c>
      <c r="E73" s="20">
        <v>0</v>
      </c>
      <c r="F73" s="20">
        <v>0</v>
      </c>
      <c r="G73" s="20">
        <f>F73-B73</f>
        <v>-35000000</v>
      </c>
    </row>
    <row r="74" spans="1:7" ht="14.4" x14ac:dyDescent="0.3">
      <c r="A74" s="31" t="s">
        <v>71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f>F74-B74</f>
        <v>0</v>
      </c>
    </row>
    <row r="75" spans="1:7" ht="14.4" x14ac:dyDescent="0.3">
      <c r="A75" s="32" t="s">
        <v>72</v>
      </c>
      <c r="B75" s="26">
        <f>B73+B74</f>
        <v>35000000</v>
      </c>
      <c r="C75" s="26">
        <f t="shared" ref="C75:G75" si="16">C73+C74</f>
        <v>306290.00999999791</v>
      </c>
      <c r="D75" s="26">
        <f t="shared" si="16"/>
        <v>35306290.009999998</v>
      </c>
      <c r="E75" s="26">
        <f t="shared" si="16"/>
        <v>0</v>
      </c>
      <c r="F75" s="26">
        <f t="shared" si="16"/>
        <v>0</v>
      </c>
      <c r="G75" s="26">
        <f t="shared" si="16"/>
        <v>-35000000</v>
      </c>
    </row>
    <row r="76" spans="1:7" ht="14.4" x14ac:dyDescent="0.3">
      <c r="A76" s="33"/>
      <c r="B76" s="34"/>
      <c r="C76" s="34"/>
      <c r="D76" s="34"/>
      <c r="E76" s="34"/>
      <c r="F76" s="34"/>
      <c r="G76" s="3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37" bottom="0.74803149606299213" header="0.31496062992125984" footer="0.31496062992125984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'[0361_IDF_MSIL_000_2203.xlsm]Info General'!#REF!</xm:f>
          </x14:formula1>
          <x14:formula2>
            <xm:f>'[0361_IDF_MSIL_000_2203.xlsm]Info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2022-11-07T22:58:24Z</cp:lastPrinted>
  <dcterms:created xsi:type="dcterms:W3CDTF">2022-11-07T22:58:01Z</dcterms:created>
  <dcterms:modified xsi:type="dcterms:W3CDTF">2022-11-07T22:58:34Z</dcterms:modified>
</cp:coreProperties>
</file>